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y74\OneDrive\桌面\1005小論文整理版\檔案庫(10)\"/>
    </mc:Choice>
  </mc:AlternateContent>
  <bookViews>
    <workbookView xWindow="0" yWindow="0" windowWidth="20520" windowHeight="1095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A5" i="1"/>
  <c r="C37" i="1"/>
  <c r="D37" i="1"/>
  <c r="E37" i="1"/>
  <c r="F37" i="1"/>
  <c r="G37" i="1"/>
  <c r="H37" i="1"/>
  <c r="I37" i="1"/>
  <c r="J37" i="1"/>
  <c r="B37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B33" i="1"/>
  <c r="C29" i="1"/>
  <c r="D29" i="1"/>
  <c r="E29" i="1"/>
  <c r="F29" i="1"/>
  <c r="G29" i="1"/>
  <c r="H29" i="1"/>
  <c r="B29" i="1"/>
  <c r="I28" i="1"/>
  <c r="F23" i="1"/>
  <c r="B23" i="1"/>
  <c r="C23" i="1"/>
  <c r="D23" i="1"/>
  <c r="E23" i="1"/>
  <c r="A23" i="1"/>
  <c r="G22" i="1"/>
  <c r="G18" i="1"/>
  <c r="B19" i="1"/>
  <c r="C19" i="1"/>
  <c r="D19" i="1"/>
  <c r="E19" i="1"/>
  <c r="F19" i="1"/>
  <c r="A19" i="1"/>
  <c r="B15" i="1"/>
  <c r="A15" i="1"/>
  <c r="B9" i="1"/>
  <c r="C9" i="1"/>
  <c r="D9" i="1"/>
  <c r="E9" i="1"/>
  <c r="F9" i="1"/>
  <c r="G9" i="1"/>
  <c r="A9" i="1"/>
  <c r="H8" i="1"/>
  <c r="C4" i="1"/>
  <c r="T36" i="1" l="1"/>
  <c r="T32" i="1"/>
  <c r="T28" i="1"/>
  <c r="T22" i="1"/>
  <c r="T18" i="1"/>
  <c r="T14" i="1"/>
  <c r="T8" i="1"/>
  <c r="T5" i="1"/>
  <c r="T4" i="1"/>
</calcChain>
</file>

<file path=xl/sharedStrings.xml><?xml version="1.0" encoding="utf-8"?>
<sst xmlns="http://schemas.openxmlformats.org/spreadsheetml/2006/main" count="53" uniqueCount="53">
  <si>
    <t>男</t>
    <phoneticPr fontId="3" type="noConversion"/>
  </si>
  <si>
    <t>女</t>
    <phoneticPr fontId="2" type="noConversion"/>
  </si>
  <si>
    <t>19歲以下</t>
    <phoneticPr fontId="2" type="noConversion"/>
  </si>
  <si>
    <t>20-29歲</t>
    <phoneticPr fontId="2" type="noConversion"/>
  </si>
  <si>
    <t>30-39歲</t>
    <phoneticPr fontId="2" type="noConversion"/>
  </si>
  <si>
    <t>40-49歲</t>
    <phoneticPr fontId="2" type="noConversion"/>
  </si>
  <si>
    <t>50-59歲</t>
    <phoneticPr fontId="2" type="noConversion"/>
  </si>
  <si>
    <t>60-69歲</t>
    <phoneticPr fontId="2" type="noConversion"/>
  </si>
  <si>
    <t>70歲以上</t>
    <phoneticPr fontId="2" type="noConversion"/>
  </si>
  <si>
    <r>
      <rPr>
        <sz val="10"/>
        <color rgb="FF000000"/>
        <rFont val="新細明體"/>
        <family val="2"/>
        <charset val="136"/>
      </rPr>
      <t>1.</t>
    </r>
    <r>
      <rPr>
        <sz val="12"/>
        <color theme="1"/>
        <rFont val="新細明體"/>
        <family val="2"/>
        <charset val="136"/>
        <scheme val="minor"/>
      </rPr>
      <t xml:space="preserve"> </t>
    </r>
    <r>
      <rPr>
        <sz val="10"/>
        <color rgb="FF000000"/>
        <rFont val="細明體"/>
        <family val="3"/>
        <charset val="136"/>
      </rPr>
      <t>性別</t>
    </r>
    <phoneticPr fontId="2" type="noConversion"/>
  </si>
  <si>
    <t>一、基本資料</t>
    <phoneticPr fontId="3" type="noConversion"/>
  </si>
  <si>
    <t>二、對剩食的認知</t>
    <phoneticPr fontId="2" type="noConversion"/>
  </si>
  <si>
    <t>3.請問您是否聽過「剩食」</t>
    <phoneticPr fontId="2" type="noConversion"/>
  </si>
  <si>
    <t>有</t>
    <phoneticPr fontId="2" type="noConversion"/>
  </si>
  <si>
    <t>沒有</t>
    <phoneticPr fontId="2" type="noConversion"/>
  </si>
  <si>
    <t xml:space="preserve">4.請問您是經由何種管道得知『剩食』的訊息? </t>
    <phoneticPr fontId="2" type="noConversion"/>
  </si>
  <si>
    <t>其他</t>
    <phoneticPr fontId="2" type="noConversion"/>
  </si>
  <si>
    <t>他人告知</t>
    <phoneticPr fontId="2" type="noConversion"/>
  </si>
  <si>
    <t>報章雜誌</t>
    <phoneticPr fontId="2" type="noConversion"/>
  </si>
  <si>
    <t>電視廣播媒體</t>
    <phoneticPr fontId="2" type="noConversion"/>
  </si>
  <si>
    <t>網路</t>
    <phoneticPr fontId="2" type="noConversion"/>
  </si>
  <si>
    <t>5.您覺得什麼是剩食? (可複選)</t>
    <phoneticPr fontId="2" type="noConversion"/>
  </si>
  <si>
    <t>廚餘</t>
  </si>
  <si>
    <t>即期品</t>
  </si>
  <si>
    <t>過期品</t>
  </si>
  <si>
    <t>廢材</t>
    <phoneticPr fontId="2" type="noConversion"/>
  </si>
  <si>
    <t>格外品</t>
    <phoneticPr fontId="2" type="noConversion"/>
  </si>
  <si>
    <t>NG品</t>
    <phoneticPr fontId="2" type="noConversion"/>
  </si>
  <si>
    <t>三、家中剩食的原因及處理方式</t>
    <phoneticPr fontId="2" type="noConversion"/>
  </si>
  <si>
    <t xml:space="preserve">6.請問您家中會有剩食的狀況如何? </t>
    <phoneticPr fontId="2" type="noConversion"/>
  </si>
  <si>
    <t>少有剩食</t>
    <phoneticPr fontId="2" type="noConversion"/>
  </si>
  <si>
    <t>從來沒有</t>
    <phoneticPr fontId="2" type="noConversion"/>
  </si>
  <si>
    <t>總是有剩食</t>
    <phoneticPr fontId="2" type="noConversion"/>
  </si>
  <si>
    <t>經常有剩食</t>
  </si>
  <si>
    <t>偶爾會有剩食</t>
  </si>
  <si>
    <t>7.若是家中有剩食,請問是什麼原因造成的?(可複選)</t>
    <phoneticPr fontId="2" type="noConversion"/>
  </si>
  <si>
    <t>煮太多沒吃完</t>
  </si>
  <si>
    <t>買太多來不及煮</t>
  </si>
  <si>
    <t>放太久忘記家中有的食物</t>
  </si>
  <si>
    <t>別人贈送太多了</t>
  </si>
  <si>
    <t>家中自產，產量太大</t>
  </si>
  <si>
    <t>突發狀況(臨時聚餐等原因改外食)</t>
  </si>
  <si>
    <t>使用少量，放置過期</t>
  </si>
  <si>
    <r>
      <rPr>
        <sz val="10"/>
        <color theme="1"/>
        <rFont val="新細明體"/>
        <family val="2"/>
        <charset val="136"/>
      </rPr>
      <t>其他</t>
    </r>
    <phoneticPr fontId="2" type="noConversion"/>
  </si>
  <si>
    <t>8.對於家中的剩食，您通常會如何處理？(可複選)</t>
    <phoneticPr fontId="2" type="noConversion"/>
  </si>
  <si>
    <t>再製成其他食品</t>
    <phoneticPr fontId="2" type="noConversion"/>
  </si>
  <si>
    <t>直接丟棄</t>
    <phoneticPr fontId="2" type="noConversion"/>
  </si>
  <si>
    <t>分送親朋好友</t>
    <phoneticPr fontId="2" type="noConversion"/>
  </si>
  <si>
    <t>使用其他管道贈與他人</t>
    <phoneticPr fontId="2" type="noConversion"/>
  </si>
  <si>
    <t>餵養家畜</t>
    <phoneticPr fontId="2" type="noConversion"/>
  </si>
  <si>
    <t>農園堆肥</t>
    <phoneticPr fontId="2" type="noConversion"/>
  </si>
  <si>
    <t>選項總數</t>
    <phoneticPr fontId="2" type="noConversion"/>
  </si>
  <si>
    <t>2.年齡(平均年齡38.8歲)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</si>
</sst>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新細明體"/>
      <family val="2"/>
      <charset val="136"/>
      <scheme val="minor"/>
    </font>
    <font>
      <sz val="10"/>
      <color rgb="FF000000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color rgb="FF000000"/>
      <name val="新細明體"/>
      <family val="2"/>
      <charset val="136"/>
    </font>
    <font>
      <sz val="10"/>
      <color theme="1"/>
      <name val="Arial"/>
      <family val="2"/>
    </font>
    <font>
      <sz val="10"/>
      <color theme="1"/>
      <name val="新細明體"/>
      <family val="2"/>
      <charset val="136"/>
    </font>
    <font>
      <sz val="10"/>
      <color theme="1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1" fillId="6" borderId="0" xfId="0" applyFont="1" applyFill="1" applyAlignment="1"/>
    <xf numFmtId="0" fontId="0" fillId="6" borderId="0" xfId="0" applyFont="1" applyFill="1" applyAlignment="1"/>
    <xf numFmtId="0" fontId="0" fillId="6" borderId="0" xfId="0" applyFill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5" fillId="4" borderId="0" xfId="0" applyFont="1" applyFill="1" applyAlignment="1"/>
    <xf numFmtId="0" fontId="0" fillId="5" borderId="0" xfId="0" applyFill="1">
      <alignment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/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/>
    <xf numFmtId="0" fontId="0" fillId="2" borderId="0" xfId="0" applyFill="1" applyAlignment="1"/>
    <xf numFmtId="0" fontId="1" fillId="6" borderId="0" xfId="0" applyFont="1" applyFill="1" applyAlignment="1"/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66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C37" sqref="C37"/>
    </sheetView>
  </sheetViews>
  <sheetFormatPr defaultRowHeight="16.149999999999999" x14ac:dyDescent="0.45"/>
  <cols>
    <col min="20" max="20" width="10.9296875" customWidth="1"/>
  </cols>
  <sheetData>
    <row r="1" spans="1:20" x14ac:dyDescent="0.45">
      <c r="A1" s="17" t="s">
        <v>10</v>
      </c>
      <c r="B1" s="18"/>
    </row>
    <row r="2" spans="1:20" x14ac:dyDescent="0.45">
      <c r="A2" s="4" t="s">
        <v>9</v>
      </c>
      <c r="B2" s="4"/>
    </row>
    <row r="3" spans="1:20" x14ac:dyDescent="0.45">
      <c r="A3" s="4" t="s">
        <v>0</v>
      </c>
      <c r="B3" s="5" t="s">
        <v>1</v>
      </c>
      <c r="T3" t="s">
        <v>51</v>
      </c>
    </row>
    <row r="4" spans="1:20" x14ac:dyDescent="0.45">
      <c r="A4" s="1">
        <v>252</v>
      </c>
      <c r="B4" s="1">
        <v>655</v>
      </c>
      <c r="C4">
        <f>252+655</f>
        <v>907</v>
      </c>
      <c r="T4" s="8">
        <f>SUM(A4:S4)</f>
        <v>1814</v>
      </c>
    </row>
    <row r="5" spans="1:20" x14ac:dyDescent="0.45">
      <c r="A5" s="1">
        <f>252/907*100</f>
        <v>27.783902976846747</v>
      </c>
      <c r="B5" s="1">
        <f>655/907*100</f>
        <v>72.216097023153253</v>
      </c>
      <c r="T5" s="11">
        <f>SUM(A5:S5)</f>
        <v>100</v>
      </c>
    </row>
    <row r="6" spans="1:20" x14ac:dyDescent="0.4">
      <c r="A6" s="19" t="s">
        <v>52</v>
      </c>
      <c r="B6" s="16"/>
      <c r="C6" s="16"/>
      <c r="D6" s="6"/>
      <c r="E6" s="6"/>
      <c r="F6" s="6"/>
      <c r="G6" s="6"/>
      <c r="T6" s="11">
        <v>0</v>
      </c>
    </row>
    <row r="7" spans="1:20" x14ac:dyDescent="0.4">
      <c r="A7" s="4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T7" s="11">
        <v>0</v>
      </c>
    </row>
    <row r="8" spans="1:20" x14ac:dyDescent="0.45">
      <c r="A8">
        <v>60</v>
      </c>
      <c r="B8">
        <v>176</v>
      </c>
      <c r="C8">
        <v>225</v>
      </c>
      <c r="D8">
        <v>224</v>
      </c>
      <c r="E8">
        <v>169</v>
      </c>
      <c r="F8">
        <v>46</v>
      </c>
      <c r="G8">
        <v>7</v>
      </c>
      <c r="H8">
        <f>SUM(A8:G8)</f>
        <v>907</v>
      </c>
      <c r="T8" s="8">
        <f>SUM(A8:G8)</f>
        <v>907</v>
      </c>
    </row>
    <row r="9" spans="1:20" x14ac:dyDescent="0.45">
      <c r="A9">
        <f>A8/907*100</f>
        <v>6.6152149944873218</v>
      </c>
      <c r="B9">
        <f t="shared" ref="B9:G9" si="0">B8/907*100</f>
        <v>19.404630650496141</v>
      </c>
      <c r="C9">
        <f t="shared" si="0"/>
        <v>24.807056229327454</v>
      </c>
      <c r="D9">
        <f t="shared" si="0"/>
        <v>24.696802646085995</v>
      </c>
      <c r="E9">
        <f t="shared" si="0"/>
        <v>18.632855567805954</v>
      </c>
      <c r="F9">
        <f t="shared" si="0"/>
        <v>5.0716648291069459</v>
      </c>
      <c r="G9">
        <f t="shared" si="0"/>
        <v>0.77177508269018735</v>
      </c>
      <c r="T9" s="11">
        <v>0</v>
      </c>
    </row>
    <row r="10" spans="1:20" x14ac:dyDescent="0.45">
      <c r="T10" s="11">
        <v>0</v>
      </c>
    </row>
    <row r="11" spans="1:20" x14ac:dyDescent="0.45">
      <c r="A11" s="15" t="s">
        <v>11</v>
      </c>
      <c r="B11" s="15"/>
      <c r="T11" s="11">
        <v>0</v>
      </c>
    </row>
    <row r="12" spans="1:20" x14ac:dyDescent="0.45">
      <c r="A12" s="14" t="s">
        <v>12</v>
      </c>
      <c r="B12" s="14"/>
      <c r="C12" s="14"/>
      <c r="T12" s="11">
        <v>0</v>
      </c>
    </row>
    <row r="13" spans="1:20" x14ac:dyDescent="0.45">
      <c r="A13" s="7" t="s">
        <v>13</v>
      </c>
      <c r="B13" s="7" t="s">
        <v>14</v>
      </c>
      <c r="C13" s="7"/>
      <c r="T13" s="11">
        <v>0</v>
      </c>
    </row>
    <row r="14" spans="1:20" x14ac:dyDescent="0.45">
      <c r="A14">
        <v>783</v>
      </c>
      <c r="B14">
        <v>124</v>
      </c>
      <c r="T14" s="8">
        <f>SUM(A14:B14)</f>
        <v>907</v>
      </c>
    </row>
    <row r="15" spans="1:20" x14ac:dyDescent="0.45">
      <c r="A15">
        <f>A14/907*100</f>
        <v>86.328555678059544</v>
      </c>
      <c r="B15">
        <f>B14/907*100</f>
        <v>13.671444321940463</v>
      </c>
      <c r="T15" s="11">
        <v>0</v>
      </c>
    </row>
    <row r="16" spans="1:20" x14ac:dyDescent="0.45">
      <c r="A16" s="14" t="s">
        <v>15</v>
      </c>
      <c r="B16" s="14"/>
      <c r="C16" s="14"/>
      <c r="D16" s="14"/>
      <c r="E16" s="14"/>
      <c r="F16" s="7"/>
      <c r="T16" s="11">
        <v>0</v>
      </c>
    </row>
    <row r="17" spans="1:20" x14ac:dyDescent="0.45">
      <c r="A17" s="7" t="s">
        <v>18</v>
      </c>
      <c r="B17" s="14" t="s">
        <v>19</v>
      </c>
      <c r="C17" s="14"/>
      <c r="D17" s="7" t="s">
        <v>20</v>
      </c>
      <c r="E17" s="7" t="s">
        <v>17</v>
      </c>
      <c r="F17" s="7" t="s">
        <v>16</v>
      </c>
      <c r="T17" s="11">
        <v>0</v>
      </c>
    </row>
    <row r="18" spans="1:20" x14ac:dyDescent="0.45">
      <c r="A18">
        <v>85</v>
      </c>
      <c r="B18" s="16">
        <v>227</v>
      </c>
      <c r="C18" s="16"/>
      <c r="D18">
        <v>432</v>
      </c>
      <c r="E18">
        <v>117</v>
      </c>
      <c r="F18">
        <v>46</v>
      </c>
      <c r="G18">
        <f>SUM(A18:F18)</f>
        <v>907</v>
      </c>
      <c r="T18" s="8">
        <f>SUM(A14:B14)</f>
        <v>907</v>
      </c>
    </row>
    <row r="19" spans="1:20" x14ac:dyDescent="0.45">
      <c r="A19">
        <f>A18/907*100</f>
        <v>9.3715545755237049</v>
      </c>
      <c r="B19">
        <f t="shared" ref="B19:F19" si="1">B18/907*100</f>
        <v>25.027563395810365</v>
      </c>
      <c r="C19">
        <f t="shared" si="1"/>
        <v>0</v>
      </c>
      <c r="D19">
        <f t="shared" si="1"/>
        <v>47.629547960308713</v>
      </c>
      <c r="E19">
        <f t="shared" si="1"/>
        <v>12.899669239250274</v>
      </c>
      <c r="F19">
        <f t="shared" si="1"/>
        <v>5.0716648291069459</v>
      </c>
      <c r="T19" s="11">
        <v>0</v>
      </c>
    </row>
    <row r="20" spans="1:20" x14ac:dyDescent="0.45">
      <c r="A20" s="14" t="s">
        <v>21</v>
      </c>
      <c r="B20" s="14"/>
      <c r="C20" s="14"/>
      <c r="D20" s="14"/>
      <c r="E20" s="7"/>
      <c r="F20" s="7"/>
      <c r="T20" s="11">
        <v>0</v>
      </c>
    </row>
    <row r="21" spans="1:20" x14ac:dyDescent="0.45">
      <c r="A21" s="7" t="s">
        <v>22</v>
      </c>
      <c r="B21" s="7" t="s">
        <v>26</v>
      </c>
      <c r="C21" s="7" t="s">
        <v>23</v>
      </c>
      <c r="D21" s="7" t="s">
        <v>24</v>
      </c>
      <c r="E21" s="7" t="s">
        <v>27</v>
      </c>
      <c r="F21" s="7" t="s">
        <v>25</v>
      </c>
      <c r="T21" s="11">
        <v>0</v>
      </c>
    </row>
    <row r="22" spans="1:20" x14ac:dyDescent="0.45">
      <c r="A22">
        <v>502</v>
      </c>
      <c r="B22">
        <v>505</v>
      </c>
      <c r="C22">
        <v>538</v>
      </c>
      <c r="D22">
        <v>398</v>
      </c>
      <c r="E22">
        <v>522</v>
      </c>
      <c r="F22">
        <v>690</v>
      </c>
      <c r="G22">
        <f>SUM(A22:F22)</f>
        <v>3155</v>
      </c>
      <c r="T22" s="11">
        <f>SUM(A22:F22)</f>
        <v>3155</v>
      </c>
    </row>
    <row r="23" spans="1:20" x14ac:dyDescent="0.45">
      <c r="A23">
        <f>A22/3155*100</f>
        <v>15.911251980982568</v>
      </c>
      <c r="B23">
        <f t="shared" ref="B23:F23" si="2">B22/3155*100</f>
        <v>16.006339144215531</v>
      </c>
      <c r="C23">
        <f t="shared" si="2"/>
        <v>17.052297939778128</v>
      </c>
      <c r="D23">
        <f t="shared" si="2"/>
        <v>12.614896988906498</v>
      </c>
      <c r="E23">
        <f t="shared" si="2"/>
        <v>16.545166402535656</v>
      </c>
      <c r="F23">
        <f t="shared" si="2"/>
        <v>21.870047543581617</v>
      </c>
      <c r="T23" s="11">
        <v>0</v>
      </c>
    </row>
    <row r="24" spans="1:20" x14ac:dyDescent="0.45">
      <c r="T24" s="11">
        <v>0</v>
      </c>
    </row>
    <row r="25" spans="1:20" x14ac:dyDescent="0.45">
      <c r="A25" s="15" t="s">
        <v>28</v>
      </c>
      <c r="B25" s="15"/>
      <c r="C25" s="15"/>
      <c r="D25" s="15"/>
      <c r="T25" s="11">
        <v>0</v>
      </c>
    </row>
    <row r="26" spans="1:20" x14ac:dyDescent="0.45">
      <c r="A26" s="12" t="s">
        <v>29</v>
      </c>
      <c r="B26" s="12"/>
      <c r="C26" s="12"/>
      <c r="D26" s="12"/>
      <c r="E26" s="9"/>
      <c r="F26" s="9"/>
      <c r="G26" s="9"/>
      <c r="H26" s="9"/>
      <c r="T26" s="11">
        <v>0</v>
      </c>
    </row>
    <row r="27" spans="1:20" x14ac:dyDescent="0.45">
      <c r="A27" s="12" t="s">
        <v>32</v>
      </c>
      <c r="B27" s="12"/>
      <c r="C27" s="12" t="s">
        <v>33</v>
      </c>
      <c r="D27" s="12"/>
      <c r="E27" s="12" t="s">
        <v>34</v>
      </c>
      <c r="F27" s="12"/>
      <c r="G27" s="9" t="s">
        <v>30</v>
      </c>
      <c r="H27" s="9" t="s">
        <v>31</v>
      </c>
      <c r="T27" s="11">
        <v>0</v>
      </c>
    </row>
    <row r="28" spans="1:20" x14ac:dyDescent="0.45">
      <c r="B28">
        <v>97</v>
      </c>
      <c r="D28">
        <v>162</v>
      </c>
      <c r="F28">
        <v>423</v>
      </c>
      <c r="G28">
        <v>214</v>
      </c>
      <c r="H28">
        <v>11</v>
      </c>
      <c r="I28">
        <f>97+162+423+214+11</f>
        <v>907</v>
      </c>
      <c r="T28" s="8">
        <f>SUM(A28:H28)</f>
        <v>907</v>
      </c>
    </row>
    <row r="29" spans="1:20" x14ac:dyDescent="0.45">
      <c r="B29">
        <f>B28/907*100</f>
        <v>10.694597574421168</v>
      </c>
      <c r="C29">
        <f t="shared" ref="C29:H29" si="3">C28/907*100</f>
        <v>0</v>
      </c>
      <c r="D29">
        <f t="shared" si="3"/>
        <v>17.861080485115764</v>
      </c>
      <c r="E29">
        <f t="shared" si="3"/>
        <v>0</v>
      </c>
      <c r="F29">
        <f t="shared" si="3"/>
        <v>46.637265711135612</v>
      </c>
      <c r="G29">
        <f t="shared" si="3"/>
        <v>23.594266813671442</v>
      </c>
      <c r="H29">
        <f t="shared" si="3"/>
        <v>1.2127894156560088</v>
      </c>
      <c r="T29" s="11">
        <v>0</v>
      </c>
    </row>
    <row r="30" spans="1:20" x14ac:dyDescent="0.45">
      <c r="A30" s="12" t="s">
        <v>35</v>
      </c>
      <c r="B30" s="12"/>
      <c r="C30" s="12"/>
      <c r="D30" s="12"/>
      <c r="E30" s="12"/>
      <c r="F30" s="12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11">
        <v>0</v>
      </c>
    </row>
    <row r="31" spans="1:20" x14ac:dyDescent="0.4">
      <c r="A31" s="12" t="s">
        <v>36</v>
      </c>
      <c r="B31" s="12"/>
      <c r="C31" s="12" t="s">
        <v>37</v>
      </c>
      <c r="D31" s="12"/>
      <c r="E31" s="13" t="s">
        <v>38</v>
      </c>
      <c r="F31" s="12"/>
      <c r="G31" s="12"/>
      <c r="H31" s="13" t="s">
        <v>39</v>
      </c>
      <c r="I31" s="12"/>
      <c r="J31" s="13" t="s">
        <v>40</v>
      </c>
      <c r="K31" s="12"/>
      <c r="L31" s="12" t="s">
        <v>41</v>
      </c>
      <c r="M31" s="12"/>
      <c r="N31" s="12"/>
      <c r="O31" s="12"/>
      <c r="P31" s="12" t="s">
        <v>42</v>
      </c>
      <c r="Q31" s="12"/>
      <c r="R31" s="12"/>
      <c r="S31" s="10" t="s">
        <v>43</v>
      </c>
      <c r="T31" s="11">
        <v>0</v>
      </c>
    </row>
    <row r="32" spans="1:20" x14ac:dyDescent="0.45">
      <c r="B32">
        <v>372</v>
      </c>
      <c r="D32">
        <v>186</v>
      </c>
      <c r="F32">
        <v>364</v>
      </c>
      <c r="I32">
        <v>162</v>
      </c>
      <c r="K32">
        <v>48</v>
      </c>
      <c r="N32">
        <v>173</v>
      </c>
      <c r="Q32">
        <v>264</v>
      </c>
      <c r="S32">
        <v>22</v>
      </c>
      <c r="T32" s="11">
        <f>SUM(A32:S32)</f>
        <v>1591</v>
      </c>
    </row>
    <row r="33" spans="1:20" x14ac:dyDescent="0.45">
      <c r="B33">
        <f>B32/15791*100</f>
        <v>2.3557722753467165</v>
      </c>
      <c r="C33">
        <f t="shared" ref="C33:S33" si="4">C32/15791*100</f>
        <v>0</v>
      </c>
      <c r="D33">
        <f t="shared" si="4"/>
        <v>1.1778861376733583</v>
      </c>
      <c r="E33">
        <f t="shared" si="4"/>
        <v>0</v>
      </c>
      <c r="F33">
        <f t="shared" si="4"/>
        <v>2.3051105059844215</v>
      </c>
      <c r="G33">
        <f t="shared" si="4"/>
        <v>0</v>
      </c>
      <c r="H33">
        <f t="shared" si="4"/>
        <v>0</v>
      </c>
      <c r="I33">
        <f t="shared" si="4"/>
        <v>1.0259008295864733</v>
      </c>
      <c r="J33">
        <f t="shared" si="4"/>
        <v>0</v>
      </c>
      <c r="K33">
        <f t="shared" si="4"/>
        <v>0.30397061617376986</v>
      </c>
      <c r="L33">
        <f t="shared" si="4"/>
        <v>0</v>
      </c>
      <c r="M33">
        <f t="shared" si="4"/>
        <v>0</v>
      </c>
      <c r="N33">
        <f t="shared" si="4"/>
        <v>1.0955607624596289</v>
      </c>
      <c r="O33">
        <f t="shared" si="4"/>
        <v>0</v>
      </c>
      <c r="P33">
        <f t="shared" si="4"/>
        <v>0</v>
      </c>
      <c r="Q33">
        <f t="shared" si="4"/>
        <v>1.6718383889557344</v>
      </c>
      <c r="R33">
        <f t="shared" si="4"/>
        <v>0</v>
      </c>
      <c r="S33">
        <f t="shared" si="4"/>
        <v>0.13931986574631119</v>
      </c>
      <c r="T33" s="11">
        <v>0</v>
      </c>
    </row>
    <row r="34" spans="1:20" x14ac:dyDescent="0.45">
      <c r="A34" s="12" t="s">
        <v>44</v>
      </c>
      <c r="B34" s="12"/>
      <c r="C34" s="12"/>
      <c r="D34" s="12"/>
      <c r="E34" s="12"/>
      <c r="F34" s="12"/>
      <c r="G34" s="9"/>
      <c r="H34" s="9"/>
      <c r="I34" s="9"/>
      <c r="J34" s="9"/>
      <c r="T34" s="11">
        <v>0</v>
      </c>
    </row>
    <row r="35" spans="1:20" x14ac:dyDescent="0.45">
      <c r="A35" s="12" t="s">
        <v>45</v>
      </c>
      <c r="B35" s="12"/>
      <c r="C35" s="9" t="s">
        <v>46</v>
      </c>
      <c r="D35" s="12" t="s">
        <v>47</v>
      </c>
      <c r="E35" s="12"/>
      <c r="F35" s="12" t="s">
        <v>48</v>
      </c>
      <c r="G35" s="12"/>
      <c r="H35" s="12"/>
      <c r="I35" s="9" t="s">
        <v>49</v>
      </c>
      <c r="J35" s="9" t="s">
        <v>50</v>
      </c>
      <c r="T35" s="11">
        <v>0</v>
      </c>
    </row>
    <row r="36" spans="1:20" x14ac:dyDescent="0.4">
      <c r="A36" s="3"/>
      <c r="B36">
        <v>145</v>
      </c>
      <c r="C36">
        <v>501</v>
      </c>
      <c r="E36">
        <v>201</v>
      </c>
      <c r="G36">
        <v>122</v>
      </c>
      <c r="I36">
        <v>168</v>
      </c>
      <c r="J36">
        <v>196</v>
      </c>
      <c r="T36" s="11">
        <f>SUM(B36:J36)</f>
        <v>1333</v>
      </c>
    </row>
    <row r="37" spans="1:20" x14ac:dyDescent="0.4">
      <c r="A37" s="3"/>
      <c r="B37">
        <f>B36/1333*100</f>
        <v>10.877719429857464</v>
      </c>
      <c r="C37">
        <f t="shared" ref="C37:J37" si="5">C36/1333*100</f>
        <v>37.584396099024758</v>
      </c>
      <c r="D37">
        <f t="shared" si="5"/>
        <v>0</v>
      </c>
      <c r="E37">
        <f t="shared" si="5"/>
        <v>15.078769692423105</v>
      </c>
      <c r="F37">
        <f t="shared" si="5"/>
        <v>0</v>
      </c>
      <c r="G37">
        <f t="shared" si="5"/>
        <v>9.1522880720180044</v>
      </c>
      <c r="H37">
        <f t="shared" si="5"/>
        <v>0</v>
      </c>
      <c r="I37">
        <f t="shared" si="5"/>
        <v>12.603150787696924</v>
      </c>
      <c r="J37">
        <f t="shared" si="5"/>
        <v>14.703675918979744</v>
      </c>
    </row>
    <row r="38" spans="1:20" x14ac:dyDescent="0.35">
      <c r="A38" s="2"/>
    </row>
    <row r="39" spans="1:20" x14ac:dyDescent="0.35">
      <c r="A39" s="2"/>
    </row>
    <row r="40" spans="1:20" x14ac:dyDescent="0.35">
      <c r="A40" s="2"/>
    </row>
    <row r="41" spans="1:20" x14ac:dyDescent="0.35">
      <c r="A41" s="2"/>
    </row>
    <row r="42" spans="1:20" x14ac:dyDescent="0.4">
      <c r="A42" s="3"/>
    </row>
    <row r="43" spans="1:20" x14ac:dyDescent="0.35">
      <c r="A43" s="2"/>
    </row>
  </sheetData>
  <mergeCells count="25">
    <mergeCell ref="E27:F27"/>
    <mergeCell ref="B17:C17"/>
    <mergeCell ref="B18:C18"/>
    <mergeCell ref="A1:B1"/>
    <mergeCell ref="A11:B11"/>
    <mergeCell ref="A12:C12"/>
    <mergeCell ref="A16:E16"/>
    <mergeCell ref="A6:C6"/>
    <mergeCell ref="A20:D20"/>
    <mergeCell ref="A25:D25"/>
    <mergeCell ref="A26:D26"/>
    <mergeCell ref="A27:B27"/>
    <mergeCell ref="C27:D27"/>
    <mergeCell ref="A30:F30"/>
    <mergeCell ref="A31:B31"/>
    <mergeCell ref="C31:D31"/>
    <mergeCell ref="E31:G31"/>
    <mergeCell ref="H31:I31"/>
    <mergeCell ref="L31:O31"/>
    <mergeCell ref="P31:R31"/>
    <mergeCell ref="A34:F34"/>
    <mergeCell ref="A35:B35"/>
    <mergeCell ref="D35:E35"/>
    <mergeCell ref="F35:H35"/>
    <mergeCell ref="J31:K3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林胖虎</dc:creator>
  <cp:lastModifiedBy>林胖虎</cp:lastModifiedBy>
  <dcterms:created xsi:type="dcterms:W3CDTF">2019-10-01T16:19:56Z</dcterms:created>
  <dcterms:modified xsi:type="dcterms:W3CDTF">2019-10-02T15:55:11Z</dcterms:modified>
</cp:coreProperties>
</file>